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ients\Lincoln\Requirements\Portfolio\CR111 Trust Distributions &amp; Capital Returns\"/>
    </mc:Choice>
  </mc:AlternateContent>
  <bookViews>
    <workbookView xWindow="0" yWindow="0" windowWidth="11805" windowHeight="108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F27" i="1"/>
  <c r="G27" i="1"/>
  <c r="H27" i="1"/>
  <c r="E27" i="1"/>
  <c r="F13" i="1" l="1"/>
  <c r="G13" i="1"/>
  <c r="H13" i="1"/>
  <c r="E13" i="1"/>
  <c r="F6" i="1"/>
  <c r="G6" i="1"/>
  <c r="H6" i="1"/>
  <c r="E6" i="1"/>
  <c r="J13" i="1" l="1"/>
  <c r="J6" i="1"/>
  <c r="C25" i="1"/>
  <c r="F25" i="1" s="1"/>
  <c r="J29" i="1"/>
  <c r="G5" i="1"/>
  <c r="H5" i="1"/>
  <c r="G3" i="1"/>
  <c r="H3" i="1"/>
  <c r="G8" i="1"/>
  <c r="H8" i="1"/>
  <c r="G4" i="1"/>
  <c r="H4" i="1"/>
  <c r="G7" i="1"/>
  <c r="H7" i="1"/>
  <c r="G11" i="1"/>
  <c r="H11" i="1"/>
  <c r="G12" i="1"/>
  <c r="H12" i="1"/>
  <c r="G17" i="1"/>
  <c r="H17" i="1"/>
  <c r="G19" i="1"/>
  <c r="H19" i="1"/>
  <c r="G18" i="1"/>
  <c r="H18" i="1"/>
  <c r="F3" i="1"/>
  <c r="F8" i="1"/>
  <c r="F4" i="1"/>
  <c r="F7" i="1"/>
  <c r="F11" i="1"/>
  <c r="F12" i="1"/>
  <c r="F17" i="1"/>
  <c r="F19" i="1"/>
  <c r="F18" i="1"/>
  <c r="F5" i="1"/>
  <c r="E3" i="1"/>
  <c r="E8" i="1"/>
  <c r="E4" i="1"/>
  <c r="E7" i="1"/>
  <c r="E11" i="1"/>
  <c r="E12" i="1"/>
  <c r="E17" i="1"/>
  <c r="E19" i="1"/>
  <c r="E18" i="1"/>
  <c r="E5" i="1"/>
  <c r="J7" i="1" l="1"/>
  <c r="J19" i="1"/>
  <c r="J17" i="1"/>
  <c r="J5" i="1"/>
  <c r="J3" i="1"/>
  <c r="J18" i="1"/>
  <c r="E25" i="1"/>
  <c r="H25" i="1"/>
  <c r="J12" i="1"/>
  <c r="J11" i="1"/>
  <c r="G25" i="1"/>
  <c r="J4" i="1"/>
  <c r="J8" i="1"/>
  <c r="J25" i="1" l="1"/>
</calcChain>
</file>

<file path=xl/sharedStrings.xml><?xml version="1.0" encoding="utf-8"?>
<sst xmlns="http://schemas.openxmlformats.org/spreadsheetml/2006/main" count="45" uniqueCount="40">
  <si>
    <t>13U</t>
  </si>
  <si>
    <t>13C</t>
  </si>
  <si>
    <t>13Y</t>
  </si>
  <si>
    <t>13R</t>
  </si>
  <si>
    <t>20M</t>
  </si>
  <si>
    <t>20O</t>
  </si>
  <si>
    <t>18*</t>
  </si>
  <si>
    <t>13Q</t>
  </si>
  <si>
    <t xml:space="preserve">Franking credits </t>
  </si>
  <si>
    <t xml:space="preserve">Foreign income tax offset </t>
  </si>
  <si>
    <t>Q1</t>
  </si>
  <si>
    <t>Q2</t>
  </si>
  <si>
    <t>Q3</t>
  </si>
  <si>
    <t>Q4</t>
  </si>
  <si>
    <t>Annual</t>
  </si>
  <si>
    <t>Capital Gains</t>
  </si>
  <si>
    <t>Capital returns</t>
  </si>
  <si>
    <t>Total received</t>
  </si>
  <si>
    <t>Total check</t>
  </si>
  <si>
    <t>Franked distribution</t>
  </si>
  <si>
    <t>Australian income distributed by a trust</t>
  </si>
  <si>
    <t xml:space="preserve">Other Australian income distributions </t>
  </si>
  <si>
    <t>Foreign income</t>
  </si>
  <si>
    <t>Credit for tax paid by trustee</t>
  </si>
  <si>
    <t>13S</t>
  </si>
  <si>
    <t xml:space="preserve">Tax withheld </t>
  </si>
  <si>
    <t>Deductions related to dist</t>
  </si>
  <si>
    <t xml:space="preserve">Foreign income </t>
  </si>
  <si>
    <t>Aust franking credits from NZ</t>
  </si>
  <si>
    <t>20F</t>
  </si>
  <si>
    <t>Discounted capital gain</t>
  </si>
  <si>
    <t>CGT concession</t>
  </si>
  <si>
    <t>Other capital gain</t>
  </si>
  <si>
    <t>Tax free amount</t>
  </si>
  <si>
    <t>Tax deferred amount</t>
  </si>
  <si>
    <t>Capital return</t>
  </si>
  <si>
    <t>Capital return, tax deferred amount or tax free amount</t>
  </si>
  <si>
    <t>Tax exempt amount</t>
  </si>
  <si>
    <t>Stock Doctor - Other Tab</t>
  </si>
  <si>
    <t>Stock Doctor - Income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</si>
</sst>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</cellStyleXfs>
  <cellXfs count="17">
    <xf numFmtId="0" fontId="0" fillId="0" borderId="0" xfId="0"/>
    <xf numFmtId="0" fontId="2" fillId="0" borderId="0" xfId="0" applyFont="1"/>
    <xf numFmtId="44" fontId="0" fillId="0" borderId="0" xfId="1" applyFont="1"/>
    <xf numFmtId="164" fontId="0" fillId="0" borderId="0" xfId="0" applyNumberFormat="1"/>
    <xf numFmtId="164" fontId="0" fillId="0" borderId="0" xfId="1" applyNumberFormat="1" applyFont="1"/>
    <xf numFmtId="0" fontId="0" fillId="0" borderId="0" xfId="0" applyFill="1"/>
    <xf numFmtId="164" fontId="0" fillId="0" borderId="0" xfId="1" applyNumberFormat="1" applyFont="1" applyFill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44" fontId="5" fillId="0" borderId="0" xfId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2" borderId="1" xfId="2" applyNumberFormat="1"/>
    <xf numFmtId="164" fontId="4" fillId="4" borderId="2" xfId="3" applyNumberFormat="1" applyFill="1"/>
    <xf numFmtId="0" fontId="7" fillId="0" borderId="0" xfId="0" applyFont="1"/>
    <xf numFmtId="0" fontId="0" fillId="0" borderId="0" xfId="0" applyFont="1"/>
  </cellXfs>
  <cellStyles count="4">
    <cellStyle name="Currency" xfId="1" builtinId="4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9"/>
  <sheetViews>
    <sheetView tabSelected="1" workbookViewId="0">
      <selection activeCell="J31" sqref="J31"/>
    </sheetView>
  </sheetViews>
  <sheetFormatPr defaultRowHeight="14.25" x14ac:dyDescent="0.45"/>
  <cols>
    <col min="1" max="1" width="44.6640625" customWidth="1"/>
    <col min="2" max="2" width="4.3984375" bestFit="1" customWidth="1"/>
    <col min="3" max="3" width="11.59765625" style="2" bestFit="1" customWidth="1"/>
    <col min="4" max="4" width="3.3984375" customWidth="1"/>
    <col min="5" max="7" width="10.86328125" style="3" bestFit="1" customWidth="1"/>
    <col min="8" max="8" width="10.73046875" style="3" customWidth="1"/>
    <col min="9" max="9" width="2.265625" hidden="1" customWidth="1"/>
    <col min="10" max="10" width="7.06640625" hidden="1" customWidth="1"/>
    <col min="11" max="11" width="6.1328125" customWidth="1"/>
    <col min="12" max="12" width="10.86328125" bestFit="1" customWidth="1"/>
  </cols>
  <sheetData>
    <row r="1" spans="1:12" x14ac:dyDescent="0.45">
      <c r="A1" s="15" t="s">
        <v>39</v>
      </c>
    </row>
    <row r="2" spans="1:12" x14ac:dyDescent="0.45">
      <c r="A2" s="7" t="s">
        <v>20</v>
      </c>
      <c r="C2" s="10" t="s">
        <v>14</v>
      </c>
      <c r="D2" s="7"/>
      <c r="E2" s="12" t="s">
        <v>10</v>
      </c>
      <c r="F2" s="12" t="s">
        <v>11</v>
      </c>
      <c r="G2" s="12" t="s">
        <v>12</v>
      </c>
      <c r="H2" s="12" t="s">
        <v>13</v>
      </c>
      <c r="I2" s="7"/>
      <c r="J2" s="11" t="s">
        <v>18</v>
      </c>
      <c r="L2" s="11"/>
    </row>
    <row r="3" spans="1:12" x14ac:dyDescent="0.45">
      <c r="A3" s="1" t="s">
        <v>19</v>
      </c>
      <c r="B3" t="s">
        <v>1</v>
      </c>
      <c r="C3" s="13">
        <v>63250.73</v>
      </c>
      <c r="E3" s="14">
        <f>$C3*E$29/$C$29</f>
        <v>11780.893554475901</v>
      </c>
      <c r="F3" s="14">
        <f>$C3*F$29/$C$29</f>
        <v>16493.250976266259</v>
      </c>
      <c r="G3" s="14">
        <f>$C3*G$29/$C$29</f>
        <v>18064.036783529715</v>
      </c>
      <c r="H3" s="14">
        <f>$C3*H$29/$C$29</f>
        <v>16912.548685728132</v>
      </c>
      <c r="J3" s="3">
        <f>SUM(E3:I3)</f>
        <v>63250.73000000001</v>
      </c>
      <c r="L3" s="3"/>
    </row>
    <row r="4" spans="1:12" x14ac:dyDescent="0.45">
      <c r="A4" s="1" t="s">
        <v>8</v>
      </c>
      <c r="B4" t="s">
        <v>7</v>
      </c>
      <c r="C4" s="13">
        <v>21795.42</v>
      </c>
      <c r="E4" s="14">
        <f>$C4*E$29/$C$29</f>
        <v>4059.5503481951137</v>
      </c>
      <c r="F4" s="14">
        <f>$C4*F$29/$C$29</f>
        <v>5683.3704874731584</v>
      </c>
      <c r="G4" s="14">
        <f>$C4*G$29/$C$29</f>
        <v>6224.6438672325066</v>
      </c>
      <c r="H4" s="14">
        <f>$C4*H$29/$C$29</f>
        <v>5827.8552970992205</v>
      </c>
      <c r="J4" s="3">
        <f>SUM(E4:I4)</f>
        <v>21795.42</v>
      </c>
      <c r="L4" s="3"/>
    </row>
    <row r="5" spans="1:12" x14ac:dyDescent="0.45">
      <c r="A5" s="1" t="s">
        <v>21</v>
      </c>
      <c r="B5" t="s">
        <v>0</v>
      </c>
      <c r="C5" s="13">
        <v>5148.55</v>
      </c>
      <c r="E5" s="14">
        <f>$C5*E$29/$C$29</f>
        <v>958.95366756868884</v>
      </c>
      <c r="F5" s="14">
        <f>$C5*F$29/$C$29</f>
        <v>1342.5351345961644</v>
      </c>
      <c r="G5" s="14">
        <f>$C5*G$29/$C$29</f>
        <v>1470.395623605323</v>
      </c>
      <c r="H5" s="14">
        <f>$C5*H$29/$C$29</f>
        <v>1376.6655742298242</v>
      </c>
      <c r="J5" s="3">
        <f>SUM(E5:I5)</f>
        <v>5148.55</v>
      </c>
      <c r="L5" s="3"/>
    </row>
    <row r="6" spans="1:12" x14ac:dyDescent="0.45">
      <c r="A6" s="1" t="s">
        <v>23</v>
      </c>
      <c r="B6" t="s">
        <v>24</v>
      </c>
      <c r="C6" s="13">
        <v>0</v>
      </c>
      <c r="E6" s="14">
        <f>$C6*E$29/$C$29</f>
        <v>0</v>
      </c>
      <c r="F6" s="14">
        <f>$C6*F$29/$C$29</f>
        <v>0</v>
      </c>
      <c r="G6" s="14">
        <f>$C6*G$29/$C$29</f>
        <v>0</v>
      </c>
      <c r="H6" s="14">
        <f>$C6*H$29/$C$29</f>
        <v>0</v>
      </c>
      <c r="J6" s="3">
        <f>SUM(E6:I6)</f>
        <v>0</v>
      </c>
      <c r="L6" s="3"/>
    </row>
    <row r="7" spans="1:12" x14ac:dyDescent="0.45">
      <c r="A7" s="1" t="s">
        <v>25</v>
      </c>
      <c r="B7" t="s">
        <v>3</v>
      </c>
      <c r="C7" s="13">
        <v>0</v>
      </c>
      <c r="E7" s="14">
        <f>$C7*E$29/$C$29</f>
        <v>0</v>
      </c>
      <c r="F7" s="14">
        <f>$C7*F$29/$C$29</f>
        <v>0</v>
      </c>
      <c r="G7" s="14">
        <f>$C7*G$29/$C$29</f>
        <v>0</v>
      </c>
      <c r="H7" s="14">
        <f>$C7*H$29/$C$29</f>
        <v>0</v>
      </c>
      <c r="J7" s="3">
        <f>SUM(E7:I7)</f>
        <v>0</v>
      </c>
      <c r="L7" s="3"/>
    </row>
    <row r="8" spans="1:12" x14ac:dyDescent="0.45">
      <c r="A8" s="1" t="s">
        <v>26</v>
      </c>
      <c r="B8" t="s">
        <v>2</v>
      </c>
      <c r="C8" s="13">
        <v>0</v>
      </c>
      <c r="E8" s="14">
        <f>$C8*E$29/$C$29</f>
        <v>0</v>
      </c>
      <c r="F8" s="14">
        <f>$C8*F$29/$C$29</f>
        <v>0</v>
      </c>
      <c r="G8" s="14">
        <f>$C8*G$29/$C$29</f>
        <v>0</v>
      </c>
      <c r="H8" s="14">
        <f>$C8*H$29/$C$29</f>
        <v>0</v>
      </c>
      <c r="J8" s="3">
        <f t="shared" ref="J8:J13" si="0">SUM(E8:I8)</f>
        <v>0</v>
      </c>
      <c r="L8" s="3"/>
    </row>
    <row r="9" spans="1:12" x14ac:dyDescent="0.45">
      <c r="A9" s="1"/>
      <c r="C9"/>
      <c r="E9"/>
      <c r="F9"/>
      <c r="G9"/>
      <c r="H9"/>
      <c r="L9" s="3"/>
    </row>
    <row r="10" spans="1:12" x14ac:dyDescent="0.45">
      <c r="A10" s="8" t="s">
        <v>22</v>
      </c>
      <c r="C10"/>
      <c r="E10"/>
      <c r="F10"/>
      <c r="G10"/>
      <c r="H10"/>
      <c r="L10" s="3"/>
    </row>
    <row r="11" spans="1:12" x14ac:dyDescent="0.45">
      <c r="A11" s="1" t="s">
        <v>27</v>
      </c>
      <c r="B11" t="s">
        <v>4</v>
      </c>
      <c r="C11" s="13">
        <v>460.05</v>
      </c>
      <c r="E11" s="14">
        <f>$C11*E$29/$C$29</f>
        <v>85.68754984703952</v>
      </c>
      <c r="F11" s="14">
        <f>$C11*F$29/$C$29</f>
        <v>119.96256978585532</v>
      </c>
      <c r="G11" s="14">
        <f>$C11*G$29/$C$29</f>
        <v>131.38757643212725</v>
      </c>
      <c r="H11" s="14">
        <f>$C11*H$29/$C$29</f>
        <v>123.01230393497792</v>
      </c>
      <c r="J11" s="3">
        <f t="shared" si="0"/>
        <v>460.05</v>
      </c>
      <c r="L11" s="3"/>
    </row>
    <row r="12" spans="1:12" x14ac:dyDescent="0.45">
      <c r="A12" s="1" t="s">
        <v>9</v>
      </c>
      <c r="B12" t="s">
        <v>5</v>
      </c>
      <c r="C12" s="13">
        <v>1.45</v>
      </c>
      <c r="E12" s="14">
        <f>$C12*E$29/$C$29</f>
        <v>0.27007270357180152</v>
      </c>
      <c r="F12" s="14">
        <f>$C12*F$29/$C$29</f>
        <v>0.37810178500052216</v>
      </c>
      <c r="G12" s="14">
        <f>$C12*G$29/$C$29</f>
        <v>0.41411147881009569</v>
      </c>
      <c r="H12" s="14">
        <f>$C12*H$29/$C$29</f>
        <v>0.38771403261758064</v>
      </c>
      <c r="J12" s="3">
        <f t="shared" si="0"/>
        <v>1.4500000000000002</v>
      </c>
      <c r="L12" s="3"/>
    </row>
    <row r="13" spans="1:12" x14ac:dyDescent="0.45">
      <c r="A13" s="1" t="s">
        <v>28</v>
      </c>
      <c r="B13" t="s">
        <v>29</v>
      </c>
      <c r="C13" s="13">
        <v>0</v>
      </c>
      <c r="E13" s="14">
        <f>$C13*E$29/$C$29</f>
        <v>0</v>
      </c>
      <c r="F13" s="14">
        <f>$C13*F$29/$C$29</f>
        <v>0</v>
      </c>
      <c r="G13" s="14">
        <f>$C13*G$29/$C$29</f>
        <v>0</v>
      </c>
      <c r="H13" s="14">
        <f>$C13*H$29/$C$29</f>
        <v>0</v>
      </c>
      <c r="J13" s="3">
        <f t="shared" si="0"/>
        <v>0</v>
      </c>
      <c r="L13" s="3"/>
    </row>
    <row r="14" spans="1:12" x14ac:dyDescent="0.45">
      <c r="L14" s="3"/>
    </row>
    <row r="15" spans="1:12" s="5" customFormat="1" x14ac:dyDescent="0.45">
      <c r="A15" s="15" t="s">
        <v>38</v>
      </c>
      <c r="B15"/>
      <c r="C15" s="4"/>
      <c r="D15"/>
      <c r="E15" s="3"/>
      <c r="F15" s="3"/>
      <c r="G15" s="3"/>
      <c r="H15" s="3"/>
      <c r="I15"/>
      <c r="J15" s="3"/>
      <c r="K15"/>
      <c r="L15" s="3"/>
    </row>
    <row r="16" spans="1:12" s="5" customFormat="1" x14ac:dyDescent="0.45">
      <c r="A16" s="8" t="s">
        <v>15</v>
      </c>
      <c r="B16"/>
      <c r="C16" s="4"/>
      <c r="D16"/>
      <c r="E16" s="3"/>
      <c r="F16" s="3"/>
      <c r="G16" s="3"/>
      <c r="H16" s="3"/>
      <c r="I16"/>
      <c r="J16" s="3"/>
      <c r="K16"/>
      <c r="L16" s="3"/>
    </row>
    <row r="17" spans="1:12" s="5" customFormat="1" x14ac:dyDescent="0.45">
      <c r="A17" s="5" t="s">
        <v>30</v>
      </c>
      <c r="B17" s="5" t="s">
        <v>6</v>
      </c>
      <c r="C17" s="13">
        <v>8180.6</v>
      </c>
      <c r="E17" s="14">
        <f t="shared" ref="E17:H19" si="1">$C17*E$29/$C$29</f>
        <v>1523.6943164410204</v>
      </c>
      <c r="F17" s="14">
        <f t="shared" si="1"/>
        <v>2133.1720430174287</v>
      </c>
      <c r="G17" s="14">
        <f t="shared" si="1"/>
        <v>2336.3312852095646</v>
      </c>
      <c r="H17" s="14">
        <f t="shared" si="1"/>
        <v>2187.4023553319862</v>
      </c>
      <c r="J17" s="3">
        <f>SUM(E17:I17)</f>
        <v>8180.6</v>
      </c>
      <c r="L17" s="3"/>
    </row>
    <row r="18" spans="1:12" s="5" customFormat="1" x14ac:dyDescent="0.45">
      <c r="A18" s="5" t="s">
        <v>31</v>
      </c>
      <c r="B18" s="5" t="s">
        <v>6</v>
      </c>
      <c r="C18" s="13">
        <v>4119.82</v>
      </c>
      <c r="E18" s="14">
        <f t="shared" si="1"/>
        <v>767.34546595115819</v>
      </c>
      <c r="F18" s="14">
        <f t="shared" si="1"/>
        <v>1074.2836523316216</v>
      </c>
      <c r="G18" s="14">
        <f t="shared" si="1"/>
        <v>1176.5963811251092</v>
      </c>
      <c r="H18" s="14">
        <f t="shared" si="1"/>
        <v>1101.5945005921112</v>
      </c>
      <c r="J18" s="3">
        <f>SUM(E18:I18)</f>
        <v>4119.8200000000006</v>
      </c>
      <c r="L18" s="3"/>
    </row>
    <row r="19" spans="1:12" s="5" customFormat="1" x14ac:dyDescent="0.45">
      <c r="A19" s="5" t="s">
        <v>32</v>
      </c>
      <c r="B19" s="5" t="s">
        <v>6</v>
      </c>
      <c r="C19" s="13">
        <v>10086.379999999999</v>
      </c>
      <c r="E19" s="14">
        <f t="shared" si="1"/>
        <v>1878.6592523121019</v>
      </c>
      <c r="F19" s="14">
        <f t="shared" si="1"/>
        <v>2630.1229532369421</v>
      </c>
      <c r="G19" s="14">
        <f t="shared" si="1"/>
        <v>2880.6108535452227</v>
      </c>
      <c r="H19" s="14">
        <f t="shared" si="1"/>
        <v>2696.9869409057333</v>
      </c>
      <c r="J19" s="3">
        <f>SUM(E19:I19)</f>
        <v>10086.380000000001</v>
      </c>
      <c r="L19" s="3"/>
    </row>
    <row r="20" spans="1:12" s="5" customFormat="1" x14ac:dyDescent="0.45">
      <c r="C20" s="6"/>
      <c r="E20" s="3"/>
      <c r="F20" s="3"/>
      <c r="G20" s="3"/>
      <c r="H20" s="3"/>
      <c r="J20" s="3"/>
      <c r="L20" s="3"/>
    </row>
    <row r="21" spans="1:12" x14ac:dyDescent="0.45">
      <c r="A21" s="9" t="s">
        <v>16</v>
      </c>
      <c r="B21" s="5"/>
      <c r="C21" s="6"/>
      <c r="D21" s="5"/>
      <c r="I21" s="5"/>
      <c r="J21" s="3"/>
      <c r="K21" s="5"/>
      <c r="L21" s="3"/>
    </row>
    <row r="22" spans="1:12" x14ac:dyDescent="0.45">
      <c r="A22" s="5" t="s">
        <v>33</v>
      </c>
      <c r="B22" s="5" t="s">
        <v>6</v>
      </c>
      <c r="C22" s="13">
        <v>33.33</v>
      </c>
      <c r="D22" s="5"/>
      <c r="E22"/>
      <c r="F22"/>
      <c r="G22"/>
      <c r="H22"/>
      <c r="I22" s="5"/>
      <c r="J22" s="3"/>
      <c r="K22" s="5"/>
      <c r="L22" s="3"/>
    </row>
    <row r="23" spans="1:12" x14ac:dyDescent="0.45">
      <c r="A23" t="s">
        <v>34</v>
      </c>
      <c r="B23" t="s">
        <v>6</v>
      </c>
      <c r="C23" s="13">
        <v>1494.67</v>
      </c>
      <c r="E23"/>
      <c r="F23"/>
      <c r="G23"/>
      <c r="H23"/>
      <c r="J23" s="3"/>
      <c r="L23" s="3"/>
    </row>
    <row r="24" spans="1:12" x14ac:dyDescent="0.45">
      <c r="A24" t="s">
        <v>35</v>
      </c>
      <c r="B24" t="s">
        <v>6</v>
      </c>
      <c r="C24" s="13">
        <v>13646.91</v>
      </c>
      <c r="E24"/>
      <c r="F24"/>
      <c r="G24"/>
      <c r="H24"/>
      <c r="J24" s="3"/>
      <c r="L24" s="3"/>
    </row>
    <row r="25" spans="1:12" x14ac:dyDescent="0.45">
      <c r="A25" s="7" t="s">
        <v>36</v>
      </c>
      <c r="C25" s="3">
        <f>SUM(C22:C24)</f>
        <v>15174.91</v>
      </c>
      <c r="E25" s="14">
        <f>$C25*E$29/$C$29</f>
        <v>2826.4337725232876</v>
      </c>
      <c r="F25" s="14">
        <f>$C25*F$29/$C$29</f>
        <v>3957.0072815326025</v>
      </c>
      <c r="G25" s="14">
        <f>$C25*G$29/$C$29</f>
        <v>4333.8651178690407</v>
      </c>
      <c r="H25" s="14">
        <f>$C25*H$29/$C$29</f>
        <v>4057.6038280750695</v>
      </c>
      <c r="J25" s="3">
        <f>SUM(E25:I25)</f>
        <v>15174.91</v>
      </c>
      <c r="L25" s="3"/>
    </row>
    <row r="26" spans="1:12" x14ac:dyDescent="0.45">
      <c r="A26" s="7"/>
      <c r="C26" s="3"/>
      <c r="J26" s="3"/>
      <c r="L26" s="3"/>
    </row>
    <row r="27" spans="1:12" x14ac:dyDescent="0.45">
      <c r="A27" s="16" t="s">
        <v>37</v>
      </c>
      <c r="C27" s="13">
        <v>0</v>
      </c>
      <c r="E27" s="14">
        <f t="shared" ref="E27:H27" si="2">$C27*E$29/$C$29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J27" s="3">
        <f>SUM(E27:I27)</f>
        <v>0</v>
      </c>
      <c r="L27" s="3"/>
    </row>
    <row r="28" spans="1:12" x14ac:dyDescent="0.45">
      <c r="C28" s="4"/>
      <c r="J28" s="3"/>
      <c r="L28" s="3"/>
    </row>
    <row r="29" spans="1:12" x14ac:dyDescent="0.45">
      <c r="A29" s="7" t="s">
        <v>17</v>
      </c>
      <c r="C29" s="13">
        <v>80533.87</v>
      </c>
      <c r="E29" s="13">
        <v>15000</v>
      </c>
      <c r="F29" s="13">
        <v>21000</v>
      </c>
      <c r="G29" s="13">
        <v>23000</v>
      </c>
      <c r="H29" s="13">
        <v>21533.87</v>
      </c>
      <c r="J29" s="3">
        <f>SUM(E29:I29)</f>
        <v>80533.87</v>
      </c>
      <c r="L2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Manfre</dc:creator>
  <cp:lastModifiedBy>Andrew Simpson</cp:lastModifiedBy>
  <dcterms:created xsi:type="dcterms:W3CDTF">2015-08-17T07:17:46Z</dcterms:created>
  <dcterms:modified xsi:type="dcterms:W3CDTF">2015-08-25T07:19:55Z</dcterms:modified>
</cp:coreProperties>
</file>